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4\17-01-2024 Свед об исп за 2023 год\"/>
    </mc:Choice>
  </mc:AlternateContent>
  <bookViews>
    <workbookView xWindow="-120" yWindow="-120" windowWidth="20730" windowHeight="11160" tabRatio="500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9" i="2" l="1"/>
  <c r="I57" i="2"/>
  <c r="I53" i="2"/>
  <c r="I49" i="2"/>
  <c r="I44" i="2"/>
  <c r="I40" i="2"/>
  <c r="I34" i="2"/>
  <c r="I27" i="2"/>
  <c r="I21" i="2"/>
  <c r="I17" i="2"/>
  <c r="I14" i="2"/>
  <c r="I7" i="2"/>
  <c r="J39" i="2" l="1"/>
  <c r="J15" i="2"/>
  <c r="J13" i="2"/>
  <c r="J11" i="2"/>
  <c r="J33" i="2" l="1"/>
  <c r="J32" i="2"/>
  <c r="J14" i="2" l="1"/>
  <c r="J16" i="2"/>
  <c r="H59" i="2" l="1"/>
  <c r="J7" i="2"/>
  <c r="J9" i="2" l="1"/>
  <c r="J10" i="2"/>
  <c r="J46" i="2"/>
  <c r="J47" i="2"/>
  <c r="J48" i="2"/>
  <c r="J42" i="2"/>
  <c r="J43" i="2"/>
  <c r="J36" i="2"/>
  <c r="J37" i="2"/>
  <c r="J38" i="2"/>
  <c r="J29" i="2"/>
  <c r="J30" i="2"/>
  <c r="J31" i="2"/>
  <c r="J56" i="2"/>
  <c r="J17" i="2"/>
  <c r="J8" i="2"/>
  <c r="J18" i="2"/>
  <c r="J20" i="2"/>
  <c r="J21" i="2"/>
  <c r="J22" i="2"/>
  <c r="J23" i="2"/>
  <c r="J24" i="2"/>
  <c r="J25" i="2"/>
  <c r="J26" i="2"/>
  <c r="J27" i="2"/>
  <c r="J28" i="2"/>
  <c r="J34" i="2"/>
  <c r="J35" i="2"/>
  <c r="J40" i="2"/>
  <c r="J41" i="2"/>
  <c r="J44" i="2"/>
  <c r="J45" i="2"/>
  <c r="J49" i="2"/>
  <c r="J50" i="2"/>
  <c r="J51" i="2"/>
  <c r="J52" i="2"/>
  <c r="J53" i="2"/>
  <c r="J54" i="2"/>
  <c r="J55" i="2" l="1"/>
  <c r="J59" i="2" l="1"/>
</calcChain>
</file>

<file path=xl/sharedStrings.xml><?xml version="1.0" encoding="utf-8"?>
<sst xmlns="http://schemas.openxmlformats.org/spreadsheetml/2006/main" count="252" uniqueCount="160">
  <si>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</si>
  <si>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</si>
  <si>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</si>
  <si>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</si>
  <si>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</si>
  <si>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</si>
  <si>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</si>
  <si>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</si>
  <si>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</si>
  <si>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</si>
  <si>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</si>
  <si>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</si>
  <si>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</si>
  <si>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</si>
  <si>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</si>
  <si>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</si>
  <si>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</si>
  <si>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</si>
  <si>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</si>
  <si>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</si>
  <si>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</si>
  <si>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</si>
  <si>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</si>
  <si>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</si>
  <si>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</si>
  <si>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</si>
  <si>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</si>
  <si>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</si>
  <si>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</si>
  <si>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</si>
  <si>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</si>
  <si>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</si>
  <si>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</si>
  <si>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</si>
  <si>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</si>
  <si>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</si>
  <si>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</si>
  <si>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</si>
  <si>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</si>
  <si>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</si>
  <si>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</si>
  <si>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</si>
  <si>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</si>
  <si>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</si>
  <si>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</si>
  <si>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</si>
  <si>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</si>
  <si>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</si>
  <si>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</si>
  <si>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</si>
  <si>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</si>
  <si>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</si>
  <si>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</si>
  <si>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</si>
  <si>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</si>
  <si>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</si>
  <si>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</si>
  <si>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</si>
  <si>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</si>
  <si>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</si>
  <si>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</si>
  <si>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</si>
  <si>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</si>
  <si>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</si>
  <si>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</si>
  <si>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</si>
  <si>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</si>
  <si>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</si>
  <si>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</si>
  <si>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</si>
  <si>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</si>
  <si>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</si>
  <si>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</si>
  <si>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</si>
  <si>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</si>
  <si>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</si>
  <si>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</si>
  <si>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</si>
  <si>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</si>
  <si>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</si>
  <si>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</si>
  <si>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</si>
  <si>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</si>
  <si>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</si>
  <si>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</si>
  <si>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</si>
  <si>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</si>
  <si>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</si>
  <si>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</si>
  <si>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</si>
  <si>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</si>
  <si>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</si>
  <si>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</si>
  <si>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</si>
  <si>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</si>
  <si>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</si>
  <si>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</si>
  <si>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</si>
  <si>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</si>
  <si>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</si>
  <si>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</si>
  <si>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</si>
  <si>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</si>
  <si>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</si>
  <si>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</si>
  <si>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</si>
  <si>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</si>
  <si>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</si>
  <si>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</si>
  <si>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</si>
  <si>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</si>
  <si>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</si>
  <si>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</si>
  <si>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</si>
  <si>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</si>
  <si>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</si>
  <si>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</si>
  <si>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</si>
  <si>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</si>
  <si>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</si>
  <si>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</si>
  <si>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</si>
  <si>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</si>
  <si>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</si>
  <si>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</si>
  <si>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</si>
  <si>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</si>
  <si>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</si>
  <si>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</si>
  <si>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</si>
  <si>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</si>
  <si>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</si>
  <si>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</si>
  <si>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</si>
  <si>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</si>
  <si>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</si>
  <si>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</si>
  <si>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</si>
  <si>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</si>
  <si>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</si>
  <si>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</si>
  <si>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</si>
  <si>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</si>
  <si>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</si>
  <si>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</si>
  <si>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</si>
  <si>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</si>
  <si>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</si>
  <si>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</si>
  <si>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</si>
  <si>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</si>
  <si>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</si>
  <si>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</si>
  <si>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</si>
  <si>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1300</t>
  </si>
  <si>
    <t>1301</t>
  </si>
  <si>
    <t>Исполнение за 
2022 год</t>
  </si>
  <si>
    <t>Исполнение за
2023 год</t>
  </si>
  <si>
    <t>% исполнения 2023г. к 2022г.</t>
  </si>
  <si>
    <t>Сведения об исполнении бюджета Ленинского городского округа по разделам, подразделам классификации расходов 
за 2023 год в сравнении с 2022 годом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</si>
</sst>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51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40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49" fontId="13" fillId="0" borderId="25" xfId="3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horizontal="left" vertical="center"/>
    </xf>
    <xf numFmtId="0" fontId="13" fillId="0" borderId="25" xfId="0" applyNumberFormat="1" applyFont="1" applyFill="1" applyBorder="1" applyAlignment="1">
      <alignment horizontal="left" vertical="center"/>
    </xf>
    <xf numFmtId="0" fontId="13" fillId="13" borderId="25" xfId="0" applyNumberFormat="1" applyFont="1" applyFill="1" applyBorder="1" applyAlignment="1">
      <alignment horizontal="left" vertical="center" wrapText="1"/>
    </xf>
    <xf numFmtId="0" fontId="14" fillId="13" borderId="25" xfId="0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</cellXfs>
  <cellStyles count="12">
    <cellStyle name="1" xfId="2"/>
    <cellStyle name="10" xfId="11"/>
    <cellStyle name="2" xfId="3"/>
    <cellStyle name="3" xfId="4"/>
    <cellStyle name="4" xfId="5"/>
    <cellStyle name="5" xfId="6"/>
    <cellStyle name="6" xfId="7"/>
    <cellStyle name="7" xfId="8"/>
    <cellStyle name="8" xfId="9"/>
    <cellStyle name="9" xfId="10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="80" zoomScaleNormal="80" zoomScaleSheetLayoutView="80" workbookViewId="0">
      <selection activeCell="B1" sqref="B1:J3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3" t="s">
        <v>159</v>
      </c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6.5" customHeight="1" x14ac:dyDescent="0.2"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147</v>
      </c>
    </row>
    <row r="5" spans="1:10" ht="80.25" customHeight="1" x14ac:dyDescent="0.25">
      <c r="A5" s="95"/>
      <c r="B5" s="122" t="s">
        <v>4</v>
      </c>
      <c r="C5" s="122"/>
      <c r="D5" s="122"/>
      <c r="E5" s="122"/>
      <c r="F5" s="122"/>
      <c r="G5" s="96" t="s">
        <v>6</v>
      </c>
      <c r="H5" s="96" t="s">
        <v>156</v>
      </c>
      <c r="I5" s="96" t="s">
        <v>157</v>
      </c>
      <c r="J5" s="96" t="s">
        <v>158</v>
      </c>
    </row>
    <row r="6" spans="1:10" s="89" customFormat="1" ht="15" customHeight="1" x14ac:dyDescent="0.2">
      <c r="A6" s="97">
        <v>1</v>
      </c>
      <c r="B6" s="125" t="s">
        <v>141</v>
      </c>
      <c r="C6" s="125"/>
      <c r="D6" s="125"/>
      <c r="E6" s="125"/>
      <c r="F6" s="125"/>
      <c r="G6" s="98" t="s">
        <v>142</v>
      </c>
      <c r="H6" s="98" t="s">
        <v>143</v>
      </c>
      <c r="I6" s="98" t="s">
        <v>144</v>
      </c>
      <c r="J6" s="98" t="s">
        <v>145</v>
      </c>
    </row>
    <row r="7" spans="1:10" ht="26.45" customHeight="1" x14ac:dyDescent="0.25">
      <c r="A7" s="133" t="s">
        <v>146</v>
      </c>
      <c r="B7" s="124" t="s">
        <v>45</v>
      </c>
      <c r="C7" s="124"/>
      <c r="D7" s="124"/>
      <c r="E7" s="124"/>
      <c r="F7" s="124"/>
      <c r="G7" s="99" t="s">
        <v>46</v>
      </c>
      <c r="H7" s="90">
        <v>1912297213.04</v>
      </c>
      <c r="I7" s="90">
        <f>I8+I9+I10+I11+I12+I13</f>
        <v>1403120000.52</v>
      </c>
      <c r="J7" s="100">
        <f t="shared" ref="J7:J16" si="0">I7/H7*100</f>
        <v>73.373531632640137</v>
      </c>
    </row>
    <row r="8" spans="1:10" s="88" customFormat="1" ht="42.75" customHeight="1" x14ac:dyDescent="0.2">
      <c r="A8" s="133"/>
      <c r="B8" s="112" t="s">
        <v>47</v>
      </c>
      <c r="C8" s="112"/>
      <c r="D8" s="112"/>
      <c r="E8" s="112"/>
      <c r="F8" s="112"/>
      <c r="G8" s="87" t="s">
        <v>48</v>
      </c>
      <c r="H8" s="84">
        <v>2919923.85</v>
      </c>
      <c r="I8" s="84">
        <v>3055555.95</v>
      </c>
      <c r="J8" s="101">
        <f t="shared" si="0"/>
        <v>104.64505606884235</v>
      </c>
    </row>
    <row r="9" spans="1:10" s="88" customFormat="1" ht="55.15" customHeight="1" x14ac:dyDescent="0.2">
      <c r="A9" s="133"/>
      <c r="B9" s="112" t="s">
        <v>49</v>
      </c>
      <c r="C9" s="112"/>
      <c r="D9" s="112"/>
      <c r="E9" s="112"/>
      <c r="F9" s="112"/>
      <c r="G9" s="87" t="s">
        <v>50</v>
      </c>
      <c r="H9" s="84">
        <v>16200225.93</v>
      </c>
      <c r="I9" s="84">
        <v>19502953.23</v>
      </c>
      <c r="J9" s="101">
        <f t="shared" si="0"/>
        <v>120.38692123351147</v>
      </c>
    </row>
    <row r="10" spans="1:10" s="88" customFormat="1" ht="55.15" customHeight="1" x14ac:dyDescent="0.2">
      <c r="A10" s="133"/>
      <c r="B10" s="112" t="s">
        <v>51</v>
      </c>
      <c r="C10" s="112"/>
      <c r="D10" s="112"/>
      <c r="E10" s="112"/>
      <c r="F10" s="112"/>
      <c r="G10" s="87" t="s">
        <v>52</v>
      </c>
      <c r="H10" s="84">
        <v>322990999.60000002</v>
      </c>
      <c r="I10" s="84">
        <v>406333070.13999999</v>
      </c>
      <c r="J10" s="101">
        <f t="shared" si="0"/>
        <v>125.80321762625361</v>
      </c>
    </row>
    <row r="11" spans="1:10" s="88" customFormat="1" ht="55.15" customHeight="1" x14ac:dyDescent="0.2">
      <c r="A11" s="133"/>
      <c r="B11" s="112" t="s">
        <v>53</v>
      </c>
      <c r="C11" s="112"/>
      <c r="D11" s="112"/>
      <c r="E11" s="112"/>
      <c r="F11" s="112"/>
      <c r="G11" s="87" t="s">
        <v>54</v>
      </c>
      <c r="H11" s="84">
        <v>61273433.689999998</v>
      </c>
      <c r="I11" s="84">
        <v>74227897.719999999</v>
      </c>
      <c r="J11" s="101">
        <f t="shared" si="0"/>
        <v>121.14205659754663</v>
      </c>
    </row>
    <row r="12" spans="1:10" s="88" customFormat="1" ht="24" customHeight="1" x14ac:dyDescent="0.2">
      <c r="A12" s="133"/>
      <c r="B12" s="119" t="s">
        <v>55</v>
      </c>
      <c r="C12" s="120"/>
      <c r="D12" s="120"/>
      <c r="E12" s="120"/>
      <c r="F12" s="121"/>
      <c r="G12" s="87" t="s">
        <v>56</v>
      </c>
      <c r="H12" s="84">
        <v>2551792.2599999998</v>
      </c>
      <c r="I12" s="84">
        <v>0</v>
      </c>
      <c r="J12" s="101">
        <v>0</v>
      </c>
    </row>
    <row r="13" spans="1:10" s="88" customFormat="1" ht="22.9" customHeight="1" x14ac:dyDescent="0.2">
      <c r="A13" s="133"/>
      <c r="B13" s="112" t="s">
        <v>57</v>
      </c>
      <c r="C13" s="112"/>
      <c r="D13" s="112"/>
      <c r="E13" s="112"/>
      <c r="F13" s="112"/>
      <c r="G13" s="87" t="s">
        <v>58</v>
      </c>
      <c r="H13" s="84">
        <v>1506360837.71</v>
      </c>
      <c r="I13" s="84">
        <v>900000523.48000002</v>
      </c>
      <c r="J13" s="101">
        <f t="shared" si="0"/>
        <v>59.746675627082745</v>
      </c>
    </row>
    <row r="14" spans="1:10" s="88" customFormat="1" ht="27.2" customHeight="1" x14ac:dyDescent="0.2">
      <c r="A14" s="102">
        <v>2</v>
      </c>
      <c r="B14" s="113" t="s">
        <v>59</v>
      </c>
      <c r="C14" s="113"/>
      <c r="D14" s="113"/>
      <c r="E14" s="113"/>
      <c r="F14" s="113"/>
      <c r="G14" s="91" t="s">
        <v>60</v>
      </c>
      <c r="H14" s="94">
        <v>10043603.890000001</v>
      </c>
      <c r="I14" s="94">
        <f>I15+I16</f>
        <v>10363831.130000001</v>
      </c>
      <c r="J14" s="101">
        <f t="shared" si="0"/>
        <v>103.18836986710356</v>
      </c>
    </row>
    <row r="15" spans="1:10" s="88" customFormat="1" ht="27.2" customHeight="1" x14ac:dyDescent="0.2">
      <c r="A15" s="102"/>
      <c r="B15" s="126" t="s">
        <v>148</v>
      </c>
      <c r="C15" s="127"/>
      <c r="D15" s="127"/>
      <c r="E15" s="127"/>
      <c r="F15" s="128"/>
      <c r="G15" s="106" t="s">
        <v>149</v>
      </c>
      <c r="H15" s="84">
        <v>10012504.09</v>
      </c>
      <c r="I15" s="84">
        <v>10363831.130000001</v>
      </c>
      <c r="J15" s="101">
        <f t="shared" si="0"/>
        <v>103.5088828612903</v>
      </c>
    </row>
    <row r="16" spans="1:10" s="88" customFormat="1" ht="23.1" customHeight="1" x14ac:dyDescent="0.2">
      <c r="A16" s="103"/>
      <c r="B16" s="112" t="s">
        <v>61</v>
      </c>
      <c r="C16" s="112"/>
      <c r="D16" s="112"/>
      <c r="E16" s="112"/>
      <c r="F16" s="112"/>
      <c r="G16" s="87" t="s">
        <v>62</v>
      </c>
      <c r="H16" s="84">
        <v>31099.8</v>
      </c>
      <c r="I16" s="84">
        <v>0</v>
      </c>
      <c r="J16" s="101">
        <f t="shared" si="0"/>
        <v>0</v>
      </c>
    </row>
    <row r="17" spans="1:10" s="88" customFormat="1" ht="38.25" customHeight="1" x14ac:dyDescent="0.2">
      <c r="A17" s="102">
        <v>3</v>
      </c>
      <c r="B17" s="113" t="s">
        <v>63</v>
      </c>
      <c r="C17" s="113"/>
      <c r="D17" s="113"/>
      <c r="E17" s="113"/>
      <c r="F17" s="113"/>
      <c r="G17" s="91" t="s">
        <v>64</v>
      </c>
      <c r="H17" s="94">
        <v>162746599.77000001</v>
      </c>
      <c r="I17" s="94">
        <f>I18+I19+I20</f>
        <v>145801974.94999999</v>
      </c>
      <c r="J17" s="100">
        <f>I17/H17*100</f>
        <v>89.588338654112079</v>
      </c>
    </row>
    <row r="18" spans="1:10" s="88" customFormat="1" ht="46.5" customHeight="1" x14ac:dyDescent="0.2">
      <c r="A18" s="132"/>
      <c r="B18" s="112" t="s">
        <v>65</v>
      </c>
      <c r="C18" s="112"/>
      <c r="D18" s="112"/>
      <c r="E18" s="112"/>
      <c r="F18" s="112"/>
      <c r="G18" s="87" t="s">
        <v>66</v>
      </c>
      <c r="H18" s="84">
        <v>514189</v>
      </c>
      <c r="I18" s="84">
        <v>339899</v>
      </c>
      <c r="J18" s="101">
        <f>I18/H18*100</f>
        <v>66.103903428505859</v>
      </c>
    </row>
    <row r="19" spans="1:10" s="88" customFormat="1" ht="46.5" customHeight="1" x14ac:dyDescent="0.2">
      <c r="A19" s="132"/>
      <c r="B19" s="129" t="s">
        <v>150</v>
      </c>
      <c r="C19" s="130"/>
      <c r="D19" s="130"/>
      <c r="E19" s="130"/>
      <c r="F19" s="131"/>
      <c r="G19" s="87" t="s">
        <v>151</v>
      </c>
      <c r="H19" s="84">
        <v>40253803.850000001</v>
      </c>
      <c r="I19" s="84">
        <v>33735678.079999998</v>
      </c>
      <c r="J19" s="101">
        <v>0</v>
      </c>
    </row>
    <row r="20" spans="1:10" s="88" customFormat="1" ht="46.5" customHeight="1" x14ac:dyDescent="0.2">
      <c r="A20" s="132"/>
      <c r="B20" s="112" t="s">
        <v>67</v>
      </c>
      <c r="C20" s="112"/>
      <c r="D20" s="112"/>
      <c r="E20" s="112"/>
      <c r="F20" s="112"/>
      <c r="G20" s="87" t="s">
        <v>68</v>
      </c>
      <c r="H20" s="84">
        <v>121978606.92</v>
      </c>
      <c r="I20" s="84">
        <v>111726397.87</v>
      </c>
      <c r="J20" s="101">
        <f t="shared" ref="J20:J31" si="1">I20/H20*100</f>
        <v>91.595076129436421</v>
      </c>
    </row>
    <row r="21" spans="1:10" s="88" customFormat="1" ht="37.35" customHeight="1" x14ac:dyDescent="0.2">
      <c r="A21" s="102">
        <v>4</v>
      </c>
      <c r="B21" s="113" t="s">
        <v>69</v>
      </c>
      <c r="C21" s="113"/>
      <c r="D21" s="113"/>
      <c r="E21" s="113"/>
      <c r="F21" s="113"/>
      <c r="G21" s="91" t="s">
        <v>70</v>
      </c>
      <c r="H21" s="90">
        <v>1108084675.3199999</v>
      </c>
      <c r="I21" s="90">
        <f>I22+I23+I24+I25+I26</f>
        <v>1238595828.26</v>
      </c>
      <c r="J21" s="100">
        <f t="shared" si="1"/>
        <v>111.77808482030582</v>
      </c>
    </row>
    <row r="22" spans="1:10" s="88" customFormat="1" ht="22.9" customHeight="1" x14ac:dyDescent="0.2">
      <c r="A22" s="132"/>
      <c r="B22" s="112" t="s">
        <v>71</v>
      </c>
      <c r="C22" s="112"/>
      <c r="D22" s="112"/>
      <c r="E22" s="112"/>
      <c r="F22" s="112"/>
      <c r="G22" s="87" t="s">
        <v>72</v>
      </c>
      <c r="H22" s="84">
        <v>3754847.33</v>
      </c>
      <c r="I22" s="84">
        <v>4488407.08</v>
      </c>
      <c r="J22" s="101">
        <f t="shared" si="1"/>
        <v>119.53634024315976</v>
      </c>
    </row>
    <row r="23" spans="1:10" s="88" customFormat="1" ht="22.9" customHeight="1" x14ac:dyDescent="0.2">
      <c r="A23" s="132"/>
      <c r="B23" s="112" t="s">
        <v>73</v>
      </c>
      <c r="C23" s="112"/>
      <c r="D23" s="112"/>
      <c r="E23" s="112"/>
      <c r="F23" s="112"/>
      <c r="G23" s="87" t="s">
        <v>74</v>
      </c>
      <c r="H23" s="84">
        <v>328449341.60000002</v>
      </c>
      <c r="I23" s="84">
        <v>435236158.88999999</v>
      </c>
      <c r="J23" s="101">
        <f t="shared" si="1"/>
        <v>132.51241630438389</v>
      </c>
    </row>
    <row r="24" spans="1:10" s="88" customFormat="1" ht="22.9" customHeight="1" x14ac:dyDescent="0.2">
      <c r="A24" s="132"/>
      <c r="B24" s="112" t="s">
        <v>75</v>
      </c>
      <c r="C24" s="112"/>
      <c r="D24" s="112"/>
      <c r="E24" s="112"/>
      <c r="F24" s="112"/>
      <c r="G24" s="87" t="s">
        <v>76</v>
      </c>
      <c r="H24" s="84">
        <v>739662206.17999995</v>
      </c>
      <c r="I24" s="84">
        <v>773101394.90999997</v>
      </c>
      <c r="J24" s="101">
        <f t="shared" si="1"/>
        <v>104.52087296749923</v>
      </c>
    </row>
    <row r="25" spans="1:10" s="88" customFormat="1" ht="22.9" customHeight="1" x14ac:dyDescent="0.2">
      <c r="A25" s="132"/>
      <c r="B25" s="112" t="s">
        <v>77</v>
      </c>
      <c r="C25" s="112"/>
      <c r="D25" s="112"/>
      <c r="E25" s="112"/>
      <c r="F25" s="112"/>
      <c r="G25" s="87" t="s">
        <v>78</v>
      </c>
      <c r="H25" s="84">
        <v>24524070.210000001</v>
      </c>
      <c r="I25" s="84">
        <v>18998907.219999999</v>
      </c>
      <c r="J25" s="101">
        <f t="shared" si="1"/>
        <v>77.470448654371211</v>
      </c>
    </row>
    <row r="26" spans="1:10" s="88" customFormat="1" ht="22.9" customHeight="1" x14ac:dyDescent="0.2">
      <c r="A26" s="132"/>
      <c r="B26" s="112" t="s">
        <v>79</v>
      </c>
      <c r="C26" s="112"/>
      <c r="D26" s="112"/>
      <c r="E26" s="112"/>
      <c r="F26" s="112"/>
      <c r="G26" s="87" t="s">
        <v>80</v>
      </c>
      <c r="H26" s="84">
        <v>11694210</v>
      </c>
      <c r="I26" s="84">
        <v>6770960.1600000001</v>
      </c>
      <c r="J26" s="101">
        <f t="shared" si="1"/>
        <v>57.900107489090757</v>
      </c>
    </row>
    <row r="27" spans="1:10" s="88" customFormat="1" ht="27.95" customHeight="1" x14ac:dyDescent="0.2">
      <c r="A27" s="102">
        <v>5</v>
      </c>
      <c r="B27" s="113" t="s">
        <v>81</v>
      </c>
      <c r="C27" s="113"/>
      <c r="D27" s="113"/>
      <c r="E27" s="113"/>
      <c r="F27" s="113"/>
      <c r="G27" s="91" t="s">
        <v>82</v>
      </c>
      <c r="H27" s="90">
        <v>2081863870.3499999</v>
      </c>
      <c r="I27" s="90">
        <f>I28+I29+I30+I31</f>
        <v>2354050479.96</v>
      </c>
      <c r="J27" s="100">
        <f t="shared" si="1"/>
        <v>113.07417903189993</v>
      </c>
    </row>
    <row r="28" spans="1:10" s="88" customFormat="1" ht="24.4" customHeight="1" x14ac:dyDescent="0.2">
      <c r="A28" s="132"/>
      <c r="B28" s="112" t="s">
        <v>83</v>
      </c>
      <c r="C28" s="112"/>
      <c r="D28" s="112"/>
      <c r="E28" s="112"/>
      <c r="F28" s="112"/>
      <c r="G28" s="87" t="s">
        <v>84</v>
      </c>
      <c r="H28" s="84">
        <v>61843016.700000003</v>
      </c>
      <c r="I28" s="84">
        <v>45367150.670000002</v>
      </c>
      <c r="J28" s="101">
        <f t="shared" si="1"/>
        <v>73.35856672399359</v>
      </c>
    </row>
    <row r="29" spans="1:10" s="88" customFormat="1" ht="24.4" customHeight="1" x14ac:dyDescent="0.2">
      <c r="A29" s="132"/>
      <c r="B29" s="112" t="s">
        <v>85</v>
      </c>
      <c r="C29" s="112"/>
      <c r="D29" s="112"/>
      <c r="E29" s="112"/>
      <c r="F29" s="112"/>
      <c r="G29" s="87" t="s">
        <v>86</v>
      </c>
      <c r="H29" s="84">
        <v>603473786.84000003</v>
      </c>
      <c r="I29" s="84">
        <v>278364973.69</v>
      </c>
      <c r="J29" s="101">
        <f t="shared" si="1"/>
        <v>46.127102744199782</v>
      </c>
    </row>
    <row r="30" spans="1:10" s="88" customFormat="1" ht="24.4" customHeight="1" x14ac:dyDescent="0.2">
      <c r="A30" s="132"/>
      <c r="B30" s="112" t="s">
        <v>87</v>
      </c>
      <c r="C30" s="112"/>
      <c r="D30" s="112"/>
      <c r="E30" s="112"/>
      <c r="F30" s="112"/>
      <c r="G30" s="87" t="s">
        <v>88</v>
      </c>
      <c r="H30" s="84">
        <v>1403945679.8800001</v>
      </c>
      <c r="I30" s="84">
        <v>2017551666.8199999</v>
      </c>
      <c r="J30" s="101">
        <f t="shared" si="1"/>
        <v>143.70582108222641</v>
      </c>
    </row>
    <row r="31" spans="1:10" s="88" customFormat="1" ht="24.4" customHeight="1" x14ac:dyDescent="0.2">
      <c r="A31" s="132"/>
      <c r="B31" s="112" t="s">
        <v>89</v>
      </c>
      <c r="C31" s="112"/>
      <c r="D31" s="112"/>
      <c r="E31" s="112"/>
      <c r="F31" s="112"/>
      <c r="G31" s="87" t="s">
        <v>90</v>
      </c>
      <c r="H31" s="84">
        <v>12601386.93</v>
      </c>
      <c r="I31" s="84">
        <v>12766688.779999999</v>
      </c>
      <c r="J31" s="101">
        <f t="shared" si="1"/>
        <v>101.3117750523672</v>
      </c>
    </row>
    <row r="32" spans="1:10" s="88" customFormat="1" ht="28.5" customHeight="1" x14ac:dyDescent="0.2">
      <c r="A32" s="102">
        <v>6</v>
      </c>
      <c r="B32" s="118" t="s">
        <v>91</v>
      </c>
      <c r="C32" s="118"/>
      <c r="D32" s="118"/>
      <c r="E32" s="118"/>
      <c r="F32" s="118"/>
      <c r="G32" s="91" t="s">
        <v>92</v>
      </c>
      <c r="H32" s="94">
        <v>2330564.85</v>
      </c>
      <c r="I32" s="94">
        <v>6617549.7000000002</v>
      </c>
      <c r="J32" s="100">
        <f>I32/H32*100</f>
        <v>283.94617296317671</v>
      </c>
    </row>
    <row r="33" spans="1:10" s="88" customFormat="1" ht="25.5" customHeight="1" x14ac:dyDescent="0.2">
      <c r="A33" s="103"/>
      <c r="B33" s="119" t="s">
        <v>93</v>
      </c>
      <c r="C33" s="120"/>
      <c r="D33" s="120"/>
      <c r="E33" s="120"/>
      <c r="F33" s="121"/>
      <c r="G33" s="87" t="s">
        <v>94</v>
      </c>
      <c r="H33" s="84">
        <v>2330564.85</v>
      </c>
      <c r="I33" s="84">
        <v>6617549.7000000002</v>
      </c>
      <c r="J33" s="101">
        <f>I33/H33*100</f>
        <v>283.94617296317671</v>
      </c>
    </row>
    <row r="34" spans="1:10" s="88" customFormat="1" ht="29.25" customHeight="1" x14ac:dyDescent="0.2">
      <c r="A34" s="102">
        <v>7</v>
      </c>
      <c r="B34" s="113" t="s">
        <v>95</v>
      </c>
      <c r="C34" s="113"/>
      <c r="D34" s="113"/>
      <c r="E34" s="113"/>
      <c r="F34" s="113"/>
      <c r="G34" s="91" t="s">
        <v>96</v>
      </c>
      <c r="H34" s="90">
        <v>8780604586.6700001</v>
      </c>
      <c r="I34" s="90">
        <f>I35+I36+I37+I38+I39</f>
        <v>11639996373.350002</v>
      </c>
      <c r="J34" s="100">
        <f t="shared" ref="J34:J56" si="2">I34/H34*100</f>
        <v>132.56486223079557</v>
      </c>
    </row>
    <row r="35" spans="1:10" s="88" customFormat="1" ht="22.7" customHeight="1" x14ac:dyDescent="0.2">
      <c r="A35" s="132"/>
      <c r="B35" s="112" t="s">
        <v>97</v>
      </c>
      <c r="C35" s="112"/>
      <c r="D35" s="112"/>
      <c r="E35" s="112"/>
      <c r="F35" s="112"/>
      <c r="G35" s="87" t="s">
        <v>98</v>
      </c>
      <c r="H35" s="84">
        <v>3555947190.6300001</v>
      </c>
      <c r="I35" s="84">
        <v>3407486316.6599998</v>
      </c>
      <c r="J35" s="101">
        <f t="shared" si="2"/>
        <v>95.824997785085273</v>
      </c>
    </row>
    <row r="36" spans="1:10" s="88" customFormat="1" ht="22.7" customHeight="1" x14ac:dyDescent="0.2">
      <c r="A36" s="132"/>
      <c r="B36" s="112" t="s">
        <v>99</v>
      </c>
      <c r="C36" s="112"/>
      <c r="D36" s="112"/>
      <c r="E36" s="112"/>
      <c r="F36" s="112"/>
      <c r="G36" s="87" t="s">
        <v>100</v>
      </c>
      <c r="H36" s="84">
        <v>4713426107.7700005</v>
      </c>
      <c r="I36" s="84">
        <v>7751534436.0600004</v>
      </c>
      <c r="J36" s="101">
        <f t="shared" si="2"/>
        <v>164.45647515894504</v>
      </c>
    </row>
    <row r="37" spans="1:10" s="88" customFormat="1" ht="22.7" customHeight="1" x14ac:dyDescent="0.2">
      <c r="A37" s="132"/>
      <c r="B37" s="112" t="s">
        <v>101</v>
      </c>
      <c r="C37" s="112"/>
      <c r="D37" s="112"/>
      <c r="E37" s="112"/>
      <c r="F37" s="112"/>
      <c r="G37" s="87" t="s">
        <v>102</v>
      </c>
      <c r="H37" s="84">
        <v>362916053.06999999</v>
      </c>
      <c r="I37" s="84">
        <v>350920952.26999998</v>
      </c>
      <c r="J37" s="101">
        <f t="shared" si="2"/>
        <v>96.694800161489042</v>
      </c>
    </row>
    <row r="38" spans="1:10" s="88" customFormat="1" ht="22.7" customHeight="1" x14ac:dyDescent="0.2">
      <c r="A38" s="132"/>
      <c r="B38" s="112" t="s">
        <v>103</v>
      </c>
      <c r="C38" s="112"/>
      <c r="D38" s="112"/>
      <c r="E38" s="112"/>
      <c r="F38" s="112"/>
      <c r="G38" s="87" t="s">
        <v>104</v>
      </c>
      <c r="H38" s="84">
        <v>31166596.23</v>
      </c>
      <c r="I38" s="84">
        <v>34531413.369999997</v>
      </c>
      <c r="J38" s="101">
        <f t="shared" si="2"/>
        <v>110.79622912675053</v>
      </c>
    </row>
    <row r="39" spans="1:10" s="88" customFormat="1" ht="22.7" customHeight="1" x14ac:dyDescent="0.2">
      <c r="A39" s="132"/>
      <c r="B39" s="112" t="s">
        <v>105</v>
      </c>
      <c r="C39" s="112"/>
      <c r="D39" s="112"/>
      <c r="E39" s="112"/>
      <c r="F39" s="112"/>
      <c r="G39" s="87" t="s">
        <v>106</v>
      </c>
      <c r="H39" s="84">
        <v>117148638.97</v>
      </c>
      <c r="I39" s="84">
        <v>95523254.989999995</v>
      </c>
      <c r="J39" s="101">
        <f t="shared" si="2"/>
        <v>81.540217479148055</v>
      </c>
    </row>
    <row r="40" spans="1:10" s="88" customFormat="1" ht="24.4" customHeight="1" x14ac:dyDescent="0.2">
      <c r="A40" s="104">
        <v>8</v>
      </c>
      <c r="B40" s="113" t="s">
        <v>107</v>
      </c>
      <c r="C40" s="113"/>
      <c r="D40" s="113"/>
      <c r="E40" s="113"/>
      <c r="F40" s="113"/>
      <c r="G40" s="91" t="s">
        <v>108</v>
      </c>
      <c r="H40" s="90">
        <v>397151873.85000002</v>
      </c>
      <c r="I40" s="90">
        <f>I41+I42+I43</f>
        <v>448582644.44999999</v>
      </c>
      <c r="J40" s="100">
        <f t="shared" si="2"/>
        <v>112.94990002223302</v>
      </c>
    </row>
    <row r="41" spans="1:10" s="88" customFormat="1" ht="25.35" customHeight="1" x14ac:dyDescent="0.2">
      <c r="A41" s="103"/>
      <c r="B41" s="112" t="s">
        <v>109</v>
      </c>
      <c r="C41" s="112"/>
      <c r="D41" s="112"/>
      <c r="E41" s="112"/>
      <c r="F41" s="112"/>
      <c r="G41" s="87" t="s">
        <v>110</v>
      </c>
      <c r="H41" s="84">
        <v>355928070.24000001</v>
      </c>
      <c r="I41" s="84">
        <v>399723016.69999999</v>
      </c>
      <c r="J41" s="101">
        <f t="shared" si="2"/>
        <v>112.30443736299564</v>
      </c>
    </row>
    <row r="42" spans="1:10" s="88" customFormat="1" ht="25.35" customHeight="1" x14ac:dyDescent="0.2">
      <c r="A42" s="103"/>
      <c r="B42" s="112" t="s">
        <v>111</v>
      </c>
      <c r="C42" s="112"/>
      <c r="D42" s="112"/>
      <c r="E42" s="112"/>
      <c r="F42" s="112"/>
      <c r="G42" s="87" t="s">
        <v>112</v>
      </c>
      <c r="H42" s="84">
        <v>8650698.1199999992</v>
      </c>
      <c r="I42" s="84">
        <v>9834191.3599999994</v>
      </c>
      <c r="J42" s="101">
        <f t="shared" si="2"/>
        <v>113.68089862324314</v>
      </c>
    </row>
    <row r="43" spans="1:10" s="88" customFormat="1" ht="25.35" customHeight="1" x14ac:dyDescent="0.2">
      <c r="A43" s="103"/>
      <c r="B43" s="112" t="s">
        <v>113</v>
      </c>
      <c r="C43" s="112"/>
      <c r="D43" s="112"/>
      <c r="E43" s="112"/>
      <c r="F43" s="112"/>
      <c r="G43" s="87" t="s">
        <v>114</v>
      </c>
      <c r="H43" s="84">
        <v>32573105.489999998</v>
      </c>
      <c r="I43" s="84">
        <v>39025436.390000001</v>
      </c>
      <c r="J43" s="101">
        <f t="shared" si="2"/>
        <v>119.80876800948832</v>
      </c>
    </row>
    <row r="44" spans="1:10" s="88" customFormat="1" ht="27" customHeight="1" x14ac:dyDescent="0.2">
      <c r="A44" s="102">
        <v>10</v>
      </c>
      <c r="B44" s="113" t="s">
        <v>115</v>
      </c>
      <c r="C44" s="113"/>
      <c r="D44" s="113"/>
      <c r="E44" s="113"/>
      <c r="F44" s="113"/>
      <c r="G44" s="91" t="s">
        <v>116</v>
      </c>
      <c r="H44" s="94">
        <v>230085621.47999999</v>
      </c>
      <c r="I44" s="94">
        <f>I45+I46+I47+I48</f>
        <v>187160152.30000001</v>
      </c>
      <c r="J44" s="100">
        <f t="shared" si="2"/>
        <v>81.343697661815327</v>
      </c>
    </row>
    <row r="45" spans="1:10" s="88" customFormat="1" ht="24.4" customHeight="1" x14ac:dyDescent="0.2">
      <c r="A45" s="132"/>
      <c r="B45" s="112" t="s">
        <v>117</v>
      </c>
      <c r="C45" s="112"/>
      <c r="D45" s="112"/>
      <c r="E45" s="112"/>
      <c r="F45" s="112"/>
      <c r="G45" s="87" t="s">
        <v>118</v>
      </c>
      <c r="H45" s="107">
        <v>12423043.08</v>
      </c>
      <c r="I45" s="107">
        <v>11449437.890000001</v>
      </c>
      <c r="J45" s="101">
        <f t="shared" si="2"/>
        <v>92.162909009247358</v>
      </c>
    </row>
    <row r="46" spans="1:10" s="88" customFormat="1" ht="24.4" customHeight="1" x14ac:dyDescent="0.2">
      <c r="A46" s="132"/>
      <c r="B46" s="112" t="s">
        <v>119</v>
      </c>
      <c r="C46" s="112"/>
      <c r="D46" s="112"/>
      <c r="E46" s="112"/>
      <c r="F46" s="112"/>
      <c r="G46" s="87" t="s">
        <v>120</v>
      </c>
      <c r="H46" s="84">
        <v>18798200.609999999</v>
      </c>
      <c r="I46" s="84">
        <v>2369700</v>
      </c>
      <c r="J46" s="101">
        <f t="shared" si="2"/>
        <v>12.605993781869742</v>
      </c>
    </row>
    <row r="47" spans="1:10" s="88" customFormat="1" ht="24.4" customHeight="1" x14ac:dyDescent="0.2">
      <c r="A47" s="132"/>
      <c r="B47" s="112" t="s">
        <v>121</v>
      </c>
      <c r="C47" s="112"/>
      <c r="D47" s="112"/>
      <c r="E47" s="112"/>
      <c r="F47" s="112"/>
      <c r="G47" s="87" t="s">
        <v>122</v>
      </c>
      <c r="H47" s="84">
        <v>155327664.27000001</v>
      </c>
      <c r="I47" s="84">
        <v>139437566.59999999</v>
      </c>
      <c r="J47" s="101">
        <f t="shared" si="2"/>
        <v>89.769950031322892</v>
      </c>
    </row>
    <row r="48" spans="1:10" s="88" customFormat="1" ht="24.4" customHeight="1" x14ac:dyDescent="0.2">
      <c r="A48" s="132"/>
      <c r="B48" s="112" t="s">
        <v>123</v>
      </c>
      <c r="C48" s="112"/>
      <c r="D48" s="112"/>
      <c r="E48" s="112"/>
      <c r="F48" s="112"/>
      <c r="G48" s="87" t="s">
        <v>124</v>
      </c>
      <c r="H48" s="84">
        <v>43536713.520000003</v>
      </c>
      <c r="I48" s="84">
        <v>33903447.810000002</v>
      </c>
      <c r="J48" s="101">
        <f t="shared" si="2"/>
        <v>77.873236330586494</v>
      </c>
    </row>
    <row r="49" spans="1:10" s="92" customFormat="1" ht="27.2" customHeight="1" x14ac:dyDescent="0.2">
      <c r="A49" s="102">
        <v>11</v>
      </c>
      <c r="B49" s="113" t="s">
        <v>125</v>
      </c>
      <c r="C49" s="113"/>
      <c r="D49" s="113"/>
      <c r="E49" s="113"/>
      <c r="F49" s="113"/>
      <c r="G49" s="91" t="s">
        <v>126</v>
      </c>
      <c r="H49" s="94">
        <v>382347558.98000002</v>
      </c>
      <c r="I49" s="94">
        <f>I51+I52+I50</f>
        <v>375177144.69999999</v>
      </c>
      <c r="J49" s="100">
        <f t="shared" si="2"/>
        <v>98.124634482006698</v>
      </c>
    </row>
    <row r="50" spans="1:10" s="88" customFormat="1" ht="22.9" customHeight="1" x14ac:dyDescent="0.2">
      <c r="A50" s="132"/>
      <c r="B50" s="112" t="s">
        <v>127</v>
      </c>
      <c r="C50" s="112"/>
      <c r="D50" s="112"/>
      <c r="E50" s="112"/>
      <c r="F50" s="112"/>
      <c r="G50" s="87" t="s">
        <v>128</v>
      </c>
      <c r="H50" s="107">
        <v>272622298.19999999</v>
      </c>
      <c r="I50" s="107">
        <v>258477051.5</v>
      </c>
      <c r="J50" s="101">
        <f t="shared" si="2"/>
        <v>94.811412421729784</v>
      </c>
    </row>
    <row r="51" spans="1:10" s="88" customFormat="1" ht="22.9" customHeight="1" x14ac:dyDescent="0.2">
      <c r="A51" s="132"/>
      <c r="B51" s="112" t="s">
        <v>129</v>
      </c>
      <c r="C51" s="112"/>
      <c r="D51" s="112"/>
      <c r="E51" s="112"/>
      <c r="F51" s="112"/>
      <c r="G51" s="87" t="s">
        <v>130</v>
      </c>
      <c r="H51" s="84">
        <v>12751020.23</v>
      </c>
      <c r="I51" s="84">
        <v>14852725.02</v>
      </c>
      <c r="J51" s="101">
        <f t="shared" si="2"/>
        <v>116.48264022870269</v>
      </c>
    </row>
    <row r="52" spans="1:10" s="88" customFormat="1" ht="22.9" customHeight="1" x14ac:dyDescent="0.2">
      <c r="A52" s="132"/>
      <c r="B52" s="112" t="s">
        <v>131</v>
      </c>
      <c r="C52" s="112"/>
      <c r="D52" s="112"/>
      <c r="E52" s="112"/>
      <c r="F52" s="112"/>
      <c r="G52" s="87" t="s">
        <v>132</v>
      </c>
      <c r="H52" s="84">
        <v>96974240.549999997</v>
      </c>
      <c r="I52" s="84">
        <v>101847368.18000001</v>
      </c>
      <c r="J52" s="101">
        <f t="shared" si="2"/>
        <v>105.02517741037364</v>
      </c>
    </row>
    <row r="53" spans="1:10" s="88" customFormat="1" ht="26.45" customHeight="1" x14ac:dyDescent="0.2">
      <c r="A53" s="102">
        <v>12</v>
      </c>
      <c r="B53" s="113" t="s">
        <v>133</v>
      </c>
      <c r="C53" s="113"/>
      <c r="D53" s="113"/>
      <c r="E53" s="113"/>
      <c r="F53" s="113"/>
      <c r="G53" s="91" t="s">
        <v>134</v>
      </c>
      <c r="H53" s="94">
        <v>69717514</v>
      </c>
      <c r="I53" s="94">
        <f>I54+I55+I56</f>
        <v>52720060</v>
      </c>
      <c r="J53" s="100">
        <f t="shared" si="2"/>
        <v>75.619535142919759</v>
      </c>
    </row>
    <row r="54" spans="1:10" s="88" customFormat="1" ht="22.9" customHeight="1" x14ac:dyDescent="0.2">
      <c r="A54" s="132"/>
      <c r="B54" s="112" t="s">
        <v>135</v>
      </c>
      <c r="C54" s="112"/>
      <c r="D54" s="112"/>
      <c r="E54" s="112"/>
      <c r="F54" s="112"/>
      <c r="G54" s="87" t="s">
        <v>136</v>
      </c>
      <c r="H54" s="107">
        <v>19736800</v>
      </c>
      <c r="I54" s="107">
        <v>22922400</v>
      </c>
      <c r="J54" s="101">
        <f t="shared" si="2"/>
        <v>116.14040776620323</v>
      </c>
    </row>
    <row r="55" spans="1:10" s="88" customFormat="1" ht="22.9" customHeight="1" x14ac:dyDescent="0.2">
      <c r="A55" s="132"/>
      <c r="B55" s="112" t="s">
        <v>137</v>
      </c>
      <c r="C55" s="112"/>
      <c r="D55" s="112"/>
      <c r="E55" s="112"/>
      <c r="F55" s="112"/>
      <c r="G55" s="87" t="s">
        <v>138</v>
      </c>
      <c r="H55" s="84">
        <v>46584607</v>
      </c>
      <c r="I55" s="84">
        <v>26164660</v>
      </c>
      <c r="J55" s="101">
        <f t="shared" si="2"/>
        <v>56.165891879263896</v>
      </c>
    </row>
    <row r="56" spans="1:10" s="88" customFormat="1" ht="22.9" customHeight="1" x14ac:dyDescent="0.2">
      <c r="A56" s="132"/>
      <c r="B56" s="112" t="s">
        <v>139</v>
      </c>
      <c r="C56" s="112"/>
      <c r="D56" s="112"/>
      <c r="E56" s="112"/>
      <c r="F56" s="112"/>
      <c r="G56" s="87" t="s">
        <v>140</v>
      </c>
      <c r="H56" s="84">
        <v>3396107</v>
      </c>
      <c r="I56" s="84">
        <v>3633000</v>
      </c>
      <c r="J56" s="101">
        <f t="shared" si="2"/>
        <v>106.9754280415782</v>
      </c>
    </row>
    <row r="57" spans="1:10" s="88" customFormat="1" ht="21.75" customHeight="1" x14ac:dyDescent="0.2">
      <c r="A57" s="110">
        <v>14</v>
      </c>
      <c r="B57" s="116" t="s">
        <v>152</v>
      </c>
      <c r="C57" s="116"/>
      <c r="D57" s="116"/>
      <c r="E57" s="116"/>
      <c r="F57" s="116"/>
      <c r="G57" s="109" t="s">
        <v>154</v>
      </c>
      <c r="H57" s="94">
        <v>0</v>
      </c>
      <c r="I57" s="94">
        <f>I58</f>
        <v>92292.84</v>
      </c>
      <c r="J57" s="100">
        <v>0</v>
      </c>
    </row>
    <row r="58" spans="1:10" s="88" customFormat="1" ht="33.75" customHeight="1" x14ac:dyDescent="0.2">
      <c r="A58" s="111"/>
      <c r="B58" s="117" t="s">
        <v>153</v>
      </c>
      <c r="C58" s="117"/>
      <c r="D58" s="117"/>
      <c r="E58" s="117"/>
      <c r="F58" s="117"/>
      <c r="G58" s="87" t="s">
        <v>155</v>
      </c>
      <c r="H58" s="84">
        <v>0</v>
      </c>
      <c r="I58" s="84">
        <v>92292.84</v>
      </c>
      <c r="J58" s="100">
        <v>0</v>
      </c>
    </row>
    <row r="59" spans="1:10" ht="33" customHeight="1" x14ac:dyDescent="0.25">
      <c r="A59" s="95"/>
      <c r="B59" s="114" t="s">
        <v>40</v>
      </c>
      <c r="C59" s="114"/>
      <c r="D59" s="114"/>
      <c r="E59" s="114"/>
      <c r="F59" s="114"/>
      <c r="G59" s="115"/>
      <c r="H59" s="105">
        <f>H53+H49+H44+H40+H34+H32+H27+H21+H17+H14+H7+H57</f>
        <v>15137273682.200001</v>
      </c>
      <c r="I59" s="105">
        <f>I53+I49+I44+I40+I34+I32+I27+I21+I17+I14+I7+I57</f>
        <v>17862278332.160004</v>
      </c>
      <c r="J59" s="100">
        <f>I59/H59*100</f>
        <v>118.00195138946552</v>
      </c>
    </row>
    <row r="60" spans="1:10" ht="15.75" x14ac:dyDescent="0.2">
      <c r="C60" s="80"/>
      <c r="D60" s="80"/>
      <c r="E60" s="80"/>
      <c r="F60" s="80"/>
      <c r="G60" s="80"/>
      <c r="H60" s="108"/>
      <c r="I60" s="85"/>
    </row>
    <row r="61" spans="1:10" ht="27" customHeight="1" x14ac:dyDescent="0.2">
      <c r="C61" s="80"/>
      <c r="D61" s="80"/>
      <c r="E61" s="80"/>
      <c r="F61" s="80"/>
      <c r="G61" s="80"/>
      <c r="H61" s="93"/>
      <c r="I61" s="93"/>
    </row>
  </sheetData>
  <mergeCells count="64">
    <mergeCell ref="A35:A39"/>
    <mergeCell ref="A45:A48"/>
    <mergeCell ref="A50:A52"/>
    <mergeCell ref="A54:A56"/>
    <mergeCell ref="A7:A13"/>
    <mergeCell ref="A18:A20"/>
    <mergeCell ref="A22:A26"/>
    <mergeCell ref="A28:A31"/>
    <mergeCell ref="B9:F9"/>
    <mergeCell ref="B10:F10"/>
    <mergeCell ref="B11:F11"/>
    <mergeCell ref="B21:F21"/>
    <mergeCell ref="B22:F22"/>
    <mergeCell ref="B12:F12"/>
    <mergeCell ref="B18:F18"/>
    <mergeCell ref="B20:F20"/>
    <mergeCell ref="B13:F13"/>
    <mergeCell ref="B14:F14"/>
    <mergeCell ref="B16:F16"/>
    <mergeCell ref="B17:F17"/>
    <mergeCell ref="B15:F15"/>
    <mergeCell ref="B19:F19"/>
    <mergeCell ref="B5:F5"/>
    <mergeCell ref="B1:J3"/>
    <mergeCell ref="B7:F7"/>
    <mergeCell ref="B8:F8"/>
    <mergeCell ref="B6:F6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3:F33"/>
    <mergeCell ref="B34:F34"/>
    <mergeCell ref="B35:F35"/>
    <mergeCell ref="B36:F36"/>
    <mergeCell ref="B37:F37"/>
    <mergeCell ref="B32:F32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5:F55"/>
    <mergeCell ref="B56:F56"/>
    <mergeCell ref="B59:G59"/>
    <mergeCell ref="B50:F50"/>
    <mergeCell ref="B51:F51"/>
    <mergeCell ref="B52:F52"/>
    <mergeCell ref="B53:F53"/>
    <mergeCell ref="B54:F54"/>
    <mergeCell ref="B57:F57"/>
    <mergeCell ref="B58:F58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35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5" customHeight="1" x14ac:dyDescent="0.2">
      <c r="A4" s="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35" t="s">
        <v>2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6.5" customHeight="1" x14ac:dyDescent="0.2">
      <c r="A6" s="1"/>
      <c r="B6" s="137" t="s">
        <v>42</v>
      </c>
      <c r="C6" s="137"/>
      <c r="D6" s="137"/>
      <c r="E6" s="137"/>
      <c r="F6" s="137"/>
      <c r="G6" s="137"/>
      <c r="H6" s="137"/>
      <c r="I6" s="137"/>
      <c r="J6" s="137"/>
      <c r="K6" s="1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35" t="s">
        <v>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8" t="s">
        <v>14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9" t="s">
        <v>15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40" t="s">
        <v>22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1" t="s">
        <v>24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2" t="s">
        <v>26</v>
      </c>
      <c r="G14" s="142"/>
      <c r="H14" s="142"/>
      <c r="I14" s="142"/>
      <c r="J14" s="142"/>
      <c r="K14" s="142"/>
      <c r="L14" s="142"/>
      <c r="M14" s="142"/>
      <c r="N14" s="142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45" t="s">
        <v>28</v>
      </c>
      <c r="G15" s="145"/>
      <c r="H15" s="145"/>
      <c r="I15" s="145"/>
      <c r="J15" s="145"/>
      <c r="K15" s="145"/>
      <c r="L15" s="145"/>
      <c r="M15" s="145"/>
      <c r="N15" s="145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46" t="s">
        <v>30</v>
      </c>
      <c r="I16" s="146"/>
      <c r="J16" s="146"/>
      <c r="K16" s="146"/>
      <c r="L16" s="146"/>
      <c r="M16" s="146"/>
      <c r="N16" s="146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47" t="s">
        <v>32</v>
      </c>
      <c r="I17" s="147"/>
      <c r="J17" s="147"/>
      <c r="K17" s="147"/>
      <c r="L17" s="147"/>
      <c r="M17" s="147"/>
      <c r="N17" s="147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48" t="s">
        <v>34</v>
      </c>
      <c r="J18" s="148"/>
      <c r="K18" s="148"/>
      <c r="L18" s="148"/>
      <c r="M18" s="148"/>
      <c r="N18" s="148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49" t="s">
        <v>36</v>
      </c>
      <c r="K19" s="149"/>
      <c r="L19" s="149"/>
      <c r="M19" s="149"/>
      <c r="N19" s="149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43" t="s">
        <v>38</v>
      </c>
      <c r="L20" s="143"/>
      <c r="M20" s="143"/>
      <c r="N20" s="143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50" t="s">
        <v>38</v>
      </c>
      <c r="L21" s="150"/>
      <c r="M21" s="150"/>
      <c r="N21" s="150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44" t="s">
        <v>40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K20:N20"/>
    <mergeCell ref="B23:R23"/>
    <mergeCell ref="F15:N15"/>
    <mergeCell ref="H16:N16"/>
    <mergeCell ref="H17:N17"/>
    <mergeCell ref="I18:N18"/>
    <mergeCell ref="J19:N19"/>
    <mergeCell ref="K21:N21"/>
    <mergeCell ref="B10:N10"/>
    <mergeCell ref="B11:N11"/>
    <mergeCell ref="C12:N12"/>
    <mergeCell ref="D13:N13"/>
    <mergeCell ref="F14:N14"/>
    <mergeCell ref="B1:X1"/>
    <mergeCell ref="B3:X3"/>
    <mergeCell ref="B5:X5"/>
    <mergeCell ref="B7:X7"/>
    <mergeCell ref="B9:N9"/>
    <mergeCell ref="B4:K4"/>
    <mergeCell ref="B6:K6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38</vt:i4>
      </vt:variant>
    </vt:vector>
  </HeadingPairs>
  <TitlesOfParts>
    <vt:vector size="40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Финансовое</cp:lastModifiedBy>
  <cp:revision>0</cp:revision>
  <cp:lastPrinted>2021-07-12T07:35:42Z</cp:lastPrinted>
  <dcterms:created xsi:type="dcterms:W3CDTF">2017-02-20T14:15:25Z</dcterms:created>
  <dcterms:modified xsi:type="dcterms:W3CDTF">2024-01-16T09:51:37Z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