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1.2022\"/>
    </mc:Choice>
  </mc:AlternateContent>
  <bookViews>
    <workbookView xWindow="0" yWindow="0" windowWidth="28800" windowHeight="12225"/>
  </bookViews>
  <sheets>
    <sheet name="Результат 1" sheetId="1" r:id="rId1"/>
  </sheets>
  <calcPr calcId="162913"/>
</workbook>
</file>

<file path=xl/calcChain.xml><?xml version="1.0" encoding="utf-8"?>
<calcChain xmlns="http://schemas.openxmlformats.org/spreadsheetml/2006/main">
  <c r="F8" i="1" l="1"/>
  <c r="F7" i="1"/>
  <c r="F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F9" i="1" l="1"/>
  <c r="F10" i="1"/>
  <c r="F11" i="1"/>
  <c r="F12" i="1"/>
  <c r="F13" i="1"/>
  <c r="F14" i="1"/>
  <c r="F15" i="1"/>
  <c r="F16" i="1"/>
  <c r="F18" i="1" l="1"/>
  <c r="E23" i="1" l="1"/>
  <c r="D23" i="1"/>
  <c r="F17" i="1"/>
  <c r="F21" i="1"/>
  <c r="F23" i="1" l="1"/>
</calcChain>
</file>

<file path=xl/sharedStrings.xml><?xml version="1.0" encoding="utf-8"?>
<sst xmlns="http://schemas.openxmlformats.org/spreadsheetml/2006/main" count="24" uniqueCount="24">
  <si>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</si>
  <si>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</si>
  <si>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</si>
  <si>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</si>
  <si>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</si>
  <si>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</si>
  <si>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</si>
  <si>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</si>
  <si>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</si>
  <si>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</si>
  <si>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</si>
  <si>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</si>
  <si>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</si>
  <si>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</si>
  <si>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</si>
  <si>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</si>
  <si>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</si>
  <si>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</si>
  <si>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</si>
  <si>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</si>
  <si>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% исполнения
2021 г. к 2020 г.</t>
  </si>
  <si>
    <t>Аналитические данные о расходах бюджета Ленинского городского округа за 2021 год в разрезе муниципальных программ в сравнении с 2020 годом</t>
  </si>
  <si>
    <t>Исполнено за
2021 год</t>
  </si>
  <si>
    <t>Исполнено за
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</si>
</sst>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  <fill>
      <patternFill patternType="solid">
        <fgColor theme="0"/>
        <bgColor rgb="FFEF9A9A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4" borderId="1" applyNumberFormat="0" applyFont="0" applyBorder="0" applyAlignment="0" applyProtection="0">
      <alignment horizontal="left" wrapText="1"/>
    </xf>
    <xf numFmtId="0" fontId="4" fillId="4" borderId="1" applyNumberFormat="0" applyFont="0" applyBorder="0" applyAlignment="0" applyProtection="0">
      <alignment horizontal="left" wrapText="1"/>
    </xf>
  </cellStyleXfs>
  <cellXfs count="36">
    <xf numFmtId="0" fontId="0" fillId="0" borderId="0" xfId="0"/>
    <xf numFmtId="0" fontId="1" fillId="0" borderId="0" xfId="0" applyNumberFormat="1" applyFont="1" applyBorder="1" applyAlignment="1"/>
    <xf numFmtId="0" fontId="1" fillId="0" borderId="14" xfId="0" applyNumberFormat="1" applyFont="1" applyBorder="1" applyAlignment="1"/>
    <xf numFmtId="0" fontId="3" fillId="3" borderId="0" xfId="0" applyFont="1" applyFill="1"/>
    <xf numFmtId="164" fontId="2" fillId="5" borderId="2" xfId="1" applyNumberFormat="1" applyFont="1" applyFill="1" applyBorder="1" applyAlignment="1">
      <alignment horizontal="right" vertical="center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/>
    </xf>
    <xf numFmtId="0" fontId="2" fillId="2" borderId="1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0" fontId="2" fillId="0" borderId="19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20" xfId="0" applyNumberFormat="1" applyFont="1" applyFill="1" applyBorder="1" applyAlignment="1">
      <alignment horizontal="right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right" vertical="center"/>
    </xf>
    <xf numFmtId="164" fontId="2" fillId="5" borderId="3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7" fillId="3" borderId="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/>
    <xf numFmtId="0" fontId="1" fillId="0" borderId="14" xfId="0" applyNumberFormat="1" applyFont="1" applyBorder="1" applyAlignment="1"/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</cellXfs>
  <cellStyles count="3">
    <cellStyle name="7" xfId="1"/>
    <cellStyle name="7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E6" sqref="E6"/>
    </sheetView>
  </sheetViews>
  <sheetFormatPr defaultRowHeight="15" x14ac:dyDescent="0.25"/>
  <cols>
    <col min="1" max="2" width="0.5703125" customWidth="1"/>
    <col min="3" max="3" width="49.7109375" customWidth="1"/>
    <col min="4" max="4" width="16.28515625" customWidth="1"/>
    <col min="5" max="5" width="15.140625" customWidth="1"/>
    <col min="6" max="6" width="13.5703125" customWidth="1"/>
    <col min="7" max="8" width="9.140625" customWidth="1"/>
  </cols>
  <sheetData>
    <row r="1" spans="1:16" s="3" customFormat="1" ht="36.75" customHeight="1" x14ac:dyDescent="0.25">
      <c r="A1" s="29" t="s">
        <v>21</v>
      </c>
      <c r="B1" s="29"/>
      <c r="C1" s="29"/>
      <c r="D1" s="29"/>
      <c r="E1" s="29"/>
      <c r="F1" s="29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7"/>
      <c r="B2" s="8"/>
      <c r="C2" s="8"/>
      <c r="D2" s="8"/>
      <c r="E2" s="8"/>
      <c r="F2" s="9"/>
    </row>
    <row r="3" spans="1:16" ht="60.75" customHeight="1" thickBot="1" x14ac:dyDescent="0.3">
      <c r="A3" s="7"/>
      <c r="B3" s="32" t="s">
        <v>0</v>
      </c>
      <c r="C3" s="33"/>
      <c r="D3" s="24" t="s">
        <v>22</v>
      </c>
      <c r="E3" s="25" t="s">
        <v>23</v>
      </c>
      <c r="F3" s="23" t="s">
        <v>20</v>
      </c>
    </row>
    <row r="4" spans="1:16" ht="15.75" thickBot="1" x14ac:dyDescent="0.3">
      <c r="A4" s="7"/>
      <c r="B4" s="34">
        <v>1</v>
      </c>
      <c r="C4" s="35"/>
      <c r="D4" s="10">
        <v>2</v>
      </c>
      <c r="E4" s="11">
        <v>3</v>
      </c>
      <c r="F4" s="20">
        <v>4</v>
      </c>
    </row>
    <row r="5" spans="1:16" ht="15" customHeight="1" x14ac:dyDescent="0.25">
      <c r="A5" s="7"/>
      <c r="B5" s="12"/>
      <c r="C5" s="13" t="s">
        <v>1</v>
      </c>
      <c r="D5" s="5">
        <v>19010724.690000001</v>
      </c>
      <c r="E5" s="5">
        <v>0</v>
      </c>
      <c r="F5" s="21">
        <v>0</v>
      </c>
    </row>
    <row r="6" spans="1:16" ht="15" customHeight="1" x14ac:dyDescent="0.25">
      <c r="A6" s="7"/>
      <c r="B6" s="14"/>
      <c r="C6" s="15" t="s">
        <v>2</v>
      </c>
      <c r="D6" s="6">
        <v>558202650.88999999</v>
      </c>
      <c r="E6" s="26">
        <f>316345469.27+41494667.77+14448767+12067498.84</f>
        <v>384356402.87999994</v>
      </c>
      <c r="F6" s="21">
        <f>D6/E6*100</f>
        <v>145.23048054029078</v>
      </c>
    </row>
    <row r="7" spans="1:16" ht="15" customHeight="1" x14ac:dyDescent="0.25">
      <c r="A7" s="7"/>
      <c r="B7" s="14"/>
      <c r="C7" s="15" t="s">
        <v>3</v>
      </c>
      <c r="D7" s="6">
        <v>5290693539.5500002</v>
      </c>
      <c r="E7" s="4">
        <f>4941799615.74</f>
        <v>4941799615.7399998</v>
      </c>
      <c r="F7" s="21">
        <f>D7/E7*100</f>
        <v>107.06005809500545</v>
      </c>
    </row>
    <row r="8" spans="1:16" ht="27" customHeight="1" x14ac:dyDescent="0.25">
      <c r="A8" s="7"/>
      <c r="B8" s="14"/>
      <c r="C8" s="15" t="s">
        <v>4</v>
      </c>
      <c r="D8" s="6">
        <v>109544099.66</v>
      </c>
      <c r="E8" s="26">
        <f>112429510.25+1018804.31</f>
        <v>113448314.56</v>
      </c>
      <c r="F8" s="21">
        <f>D8/E8*100</f>
        <v>96.558595942881837</v>
      </c>
    </row>
    <row r="9" spans="1:16" ht="15" customHeight="1" x14ac:dyDescent="0.25">
      <c r="A9" s="7"/>
      <c r="B9" s="14"/>
      <c r="C9" s="15" t="s">
        <v>5</v>
      </c>
      <c r="D9" s="6">
        <v>371783406.43000001</v>
      </c>
      <c r="E9" s="26">
        <f>276066567.1+55984071.52+9814550+12867983.09</f>
        <v>354733171.70999998</v>
      </c>
      <c r="F9" s="21">
        <f t="shared" ref="F9:F15" si="0">D9/E9*100</f>
        <v>104.80649572122307</v>
      </c>
    </row>
    <row r="10" spans="1:16" ht="27.75" customHeight="1" x14ac:dyDescent="0.25">
      <c r="A10" s="7"/>
      <c r="B10" s="14"/>
      <c r="C10" s="15" t="s">
        <v>6</v>
      </c>
      <c r="D10" s="6">
        <v>2241095.96</v>
      </c>
      <c r="E10" s="4">
        <f>2322273.35</f>
        <v>2322273.35</v>
      </c>
      <c r="F10" s="21">
        <f t="shared" si="0"/>
        <v>96.504399880401664</v>
      </c>
    </row>
    <row r="11" spans="1:16" ht="27.75" customHeight="1" x14ac:dyDescent="0.25">
      <c r="A11" s="7"/>
      <c r="B11" s="14"/>
      <c r="C11" s="15" t="s">
        <v>7</v>
      </c>
      <c r="D11" s="6">
        <v>7043962.1799999997</v>
      </c>
      <c r="E11" s="4">
        <f>3994752.1</f>
        <v>3994752.1</v>
      </c>
      <c r="F11" s="21">
        <f t="shared" si="0"/>
        <v>176.33039557072888</v>
      </c>
    </row>
    <row r="12" spans="1:16" ht="23.25" customHeight="1" x14ac:dyDescent="0.25">
      <c r="A12" s="7"/>
      <c r="B12" s="14"/>
      <c r="C12" s="15" t="s">
        <v>8</v>
      </c>
      <c r="D12" s="6">
        <v>138571879.28</v>
      </c>
      <c r="E12" s="27">
        <f>93903750.25+2962125.27+63000+189876+282538</f>
        <v>97401289.519999996</v>
      </c>
      <c r="F12" s="21">
        <f t="shared" si="0"/>
        <v>142.26903972513239</v>
      </c>
    </row>
    <row r="13" spans="1:16" ht="15" customHeight="1" x14ac:dyDescent="0.25">
      <c r="A13" s="7"/>
      <c r="B13" s="14"/>
      <c r="C13" s="15" t="s">
        <v>9</v>
      </c>
      <c r="D13" s="6">
        <v>55655721.439999998</v>
      </c>
      <c r="E13" s="4">
        <f>36584546.1+206544.14</f>
        <v>36791090.240000002</v>
      </c>
      <c r="F13" s="21">
        <f t="shared" si="0"/>
        <v>151.27499912870209</v>
      </c>
    </row>
    <row r="14" spans="1:16" ht="23.25" customHeight="1" x14ac:dyDescent="0.25">
      <c r="A14" s="7"/>
      <c r="B14" s="14"/>
      <c r="C14" s="15" t="s">
        <v>10</v>
      </c>
      <c r="D14" s="6">
        <v>263434238.31</v>
      </c>
      <c r="E14" s="27">
        <f>146329570.7</f>
        <v>146329570.69999999</v>
      </c>
      <c r="F14" s="21">
        <f t="shared" si="0"/>
        <v>180.02802649512591</v>
      </c>
    </row>
    <row r="15" spans="1:16" ht="15" customHeight="1" x14ac:dyDescent="0.25">
      <c r="A15" s="7"/>
      <c r="B15" s="14"/>
      <c r="C15" s="15" t="s">
        <v>11</v>
      </c>
      <c r="D15" s="6">
        <v>10793860.630000001</v>
      </c>
      <c r="E15" s="27">
        <f>40759019.33</f>
        <v>40759019.329999998</v>
      </c>
      <c r="F15" s="21">
        <f t="shared" si="0"/>
        <v>26.482140167821356</v>
      </c>
    </row>
    <row r="16" spans="1:16" ht="27" customHeight="1" x14ac:dyDescent="0.25">
      <c r="A16" s="7"/>
      <c r="B16" s="14"/>
      <c r="C16" s="15" t="s">
        <v>12</v>
      </c>
      <c r="D16" s="6">
        <v>810520959.87</v>
      </c>
      <c r="E16" s="26">
        <f>815750736.73+5842171.12+2221601.77+1247409.72+3278325.86+2950795.87+170136.58+22700547.11+192400</f>
        <v>854354124.76000011</v>
      </c>
      <c r="F16" s="21">
        <f t="shared" ref="F16:F23" si="1">D16/E16*100</f>
        <v>94.869438372254194</v>
      </c>
    </row>
    <row r="17" spans="1:6" ht="51" customHeight="1" x14ac:dyDescent="0.25">
      <c r="A17" s="7"/>
      <c r="B17" s="14"/>
      <c r="C17" s="15" t="s">
        <v>13</v>
      </c>
      <c r="D17" s="6">
        <v>150588678.90000001</v>
      </c>
      <c r="E17" s="26">
        <f>83788193.55+183888</f>
        <v>83972081.549999997</v>
      </c>
      <c r="F17" s="21">
        <f t="shared" si="1"/>
        <v>179.33183996437444</v>
      </c>
    </row>
    <row r="18" spans="1:6" ht="27.75" customHeight="1" x14ac:dyDescent="0.25">
      <c r="A18" s="7"/>
      <c r="B18" s="14"/>
      <c r="C18" s="15" t="s">
        <v>14</v>
      </c>
      <c r="D18" s="6">
        <v>788430186.32000005</v>
      </c>
      <c r="E18" s="26">
        <f>527908619.71+3313183.17</f>
        <v>531221802.88</v>
      </c>
      <c r="F18" s="21">
        <f t="shared" si="1"/>
        <v>148.41826559933233</v>
      </c>
    </row>
    <row r="19" spans="1:6" ht="27" customHeight="1" x14ac:dyDescent="0.25">
      <c r="A19" s="7"/>
      <c r="B19" s="14"/>
      <c r="C19" s="15" t="s">
        <v>15</v>
      </c>
      <c r="D19" s="6">
        <v>226751569.12</v>
      </c>
      <c r="E19" s="6">
        <f>765042</f>
        <v>765042</v>
      </c>
      <c r="F19" s="21">
        <v>0</v>
      </c>
    </row>
    <row r="20" spans="1:6" ht="24.75" customHeight="1" x14ac:dyDescent="0.25">
      <c r="A20" s="7"/>
      <c r="B20" s="14"/>
      <c r="C20" s="15" t="s">
        <v>16</v>
      </c>
      <c r="D20" s="6">
        <v>8730565.9800000004</v>
      </c>
      <c r="E20" s="6">
        <f>0</f>
        <v>0</v>
      </c>
      <c r="F20" s="21">
        <v>0</v>
      </c>
    </row>
    <row r="21" spans="1:6" ht="27" customHeight="1" x14ac:dyDescent="0.25">
      <c r="A21" s="7"/>
      <c r="B21" s="14"/>
      <c r="C21" s="15" t="s">
        <v>17</v>
      </c>
      <c r="D21" s="6">
        <v>1680258456.8399999</v>
      </c>
      <c r="E21" s="26">
        <f>1006959359.09+35749599.57+13056912.88+4442056.22</f>
        <v>1060207927.7600001</v>
      </c>
      <c r="F21" s="21">
        <f t="shared" si="1"/>
        <v>158.48386083945235</v>
      </c>
    </row>
    <row r="22" spans="1:6" ht="27" customHeight="1" thickBot="1" x14ac:dyDescent="0.3">
      <c r="A22" s="7"/>
      <c r="B22" s="14"/>
      <c r="C22" s="15" t="s">
        <v>18</v>
      </c>
      <c r="D22" s="6">
        <v>92733711.129999995</v>
      </c>
      <c r="E22" s="6">
        <v>0</v>
      </c>
      <c r="F22" s="22">
        <v>0</v>
      </c>
    </row>
    <row r="23" spans="1:6" ht="15.75" thickBot="1" x14ac:dyDescent="0.3">
      <c r="A23" s="7"/>
      <c r="B23" s="16" t="s">
        <v>19</v>
      </c>
      <c r="C23" s="17"/>
      <c r="D23" s="18">
        <f>SUM(D5:D22)</f>
        <v>10584989307.179998</v>
      </c>
      <c r="E23" s="18">
        <f>SUM(E5:E22)</f>
        <v>8652456479.0800018</v>
      </c>
      <c r="F23" s="19">
        <f t="shared" si="1"/>
        <v>122.33507712835649</v>
      </c>
    </row>
    <row r="24" spans="1:6" ht="37.5" customHeight="1" x14ac:dyDescent="0.25">
      <c r="A24" s="30"/>
      <c r="B24" s="31"/>
      <c r="C24" s="31"/>
      <c r="D24" s="1"/>
      <c r="E24" s="1"/>
      <c r="F24" s="2"/>
    </row>
    <row r="25" spans="1:6" x14ac:dyDescent="0.25">
      <c r="E25" s="28"/>
    </row>
  </sheetData>
  <mergeCells count="4">
    <mergeCell ref="A1:F1"/>
    <mergeCell ref="A24:C24"/>
    <mergeCell ref="B3:C3"/>
    <mergeCell ref="B4:C4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Финансовое</cp:lastModifiedBy>
  <cp:lastPrinted>2021-07-12T08:14:02Z</cp:lastPrinted>
  <dcterms:created xsi:type="dcterms:W3CDTF">2021-04-06T09:02:04Z</dcterms:created>
  <dcterms:modified xsi:type="dcterms:W3CDTF">2022-02-24T12:41:39Z</dcterms:modified>
</cp:coreProperties>
</file>